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<sst xmlns="http://schemas.openxmlformats.org/spreadsheetml/2006/main" count="269" uniqueCount="201">
  <si>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</si>
  <si>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</si>
  <si>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</si>
  <si>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</si>
  <si>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</si>
  <si>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</si>
  <si>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</si>
  <si>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</si>
  <si>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</si>
  <si>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</si>
  <si>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</si>
  <si>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</si>
  <si>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</si>
  <si>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</si>
  <si>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</si>
  <si>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</si>
  <si>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</si>
  <si>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</si>
  <si>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</si>
  <si>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</si>
  <si>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</si>
  <si>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</si>
  <si>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</si>
  <si>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</si>
  <si>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</si>
  <si>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</si>
  <si>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</si>
  <si>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</si>
  <si>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</si>
  <si>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</si>
  <si>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</si>
  <si>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</si>
  <si>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</si>
  <si>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</si>
  <si>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</si>
  <si>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</si>
  <si>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</si>
  <si>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</si>
  <si>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</si>
  <si>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</si>
  <si>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</si>
  <si>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</si>
  <si>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</si>
  <si>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</si>
  <si>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</si>
  <si>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</si>
  <si>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</si>
  <si>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</si>
  <si>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</si>
  <si>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</si>
  <si>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</si>
  <si>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</si>
  <si>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</si>
  <si>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</si>
  <si>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</si>
  <si>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</si>
  <si>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</si>
  <si>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</si>
  <si>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</si>
  <si>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</si>
  <si>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</si>
  <si>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</si>
  <si>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</si>
  <si>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</si>
  <si>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</si>
  <si>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</si>
  <si>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</si>
  <si>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</si>
  <si>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</si>
  <si>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</si>
  <si>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</si>
  <si>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</si>
  <si>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</si>
  <si>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</si>
  <si>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</si>
  <si>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</si>
  <si>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</si>
  <si>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</si>
  <si>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</si>
  <si>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</si>
  <si>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</si>
  <si>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</si>
  <si>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</si>
  <si>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</si>
  <si>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</si>
  <si>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</si>
  <si>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</si>
  <si>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</si>
  <si>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</si>
  <si>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</si>
  <si>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</si>
  <si>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</si>
  <si>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</si>
  <si>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</si>
  <si>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</si>
  <si>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</si>
  <si>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</si>
  <si>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</si>
  <si>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</si>
  <si>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</si>
  <si>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</si>
  <si>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</si>
  <si>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</si>
  <si>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</si>
  <si>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</si>
  <si>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</si>
  <si>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</si>
  <si>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</si>
  <si>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</si>
  <si>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</si>
  <si>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</si>
  <si>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</si>
  <si>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</si>
  <si>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</si>
  <si>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</si>
  <si>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</si>
  <si>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</si>
  <si>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</si>
  <si>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</si>
  <si>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</si>
  <si>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</si>
  <si>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</si>
  <si>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</si>
  <si>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</si>
  <si>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</si>
  <si>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</si>
  <si>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</si>
  <si>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</si>
  <si>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</si>
  <si>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</si>
  <si>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</si>
  <si>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</si>
  <si>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</si>
  <si>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</si>
  <si>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</si>
  <si>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</si>
  <si>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</si>
  <si>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</si>
  <si>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</si>
  <si>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</si>
  <si>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</si>
  <si>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</si>
  <si>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</si>
  <si>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</si>
  <si>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</si>
  <si>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</si>
  <si>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</si>
  <si>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</si>
  <si>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</si>
  <si>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</si>
  <si>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</si>
  <si>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</si>
  <si>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</si>
  <si>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</si>
  <si>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</si>
  <si>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</si>
  <si>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</si>
  <si>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</si>
  <si>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</si>
  <si>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</si>
  <si>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</si>
  <si>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</si>
  <si>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</si>
  <si>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</si>
  <si>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</si>
  <si>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</si>
  <si>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</si>
  <si>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</si>
  <si>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</si>
  <si>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</si>
  <si>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</si>
  <si>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</si>
  <si>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</si>
  <si>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</si>
  <si>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</si>
  <si>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</si>
  <si>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</si>
  <si>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</si>
  <si>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</si>
  <si>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</si>
  <si>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</si>
  <si>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</si>
  <si>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</si>
  <si>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</si>
  <si>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</si>
  <si>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</si>
  <si>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</si>
  <si>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</si>
  <si>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</si>
  <si>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</si>
  <si>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</si>
  <si>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Київський районний суд м. Одеси</t>
  </si>
  <si>
    <t>65080.м. Одеса.вул.Варненська 3б</t>
  </si>
  <si>
    <t>Доручення судів України / іноземних судів</t>
  </si>
  <si>
    <t xml:space="preserve">Розглянуто справ судом присяжних </t>
  </si>
  <si>
    <t/>
  </si>
  <si>
    <t>О.А. Поваляєва</t>
  </si>
  <si>
    <t>(048) 718-99-18</t>
  </si>
  <si>
    <t>(048) 718-99-43</t>
  </si>
  <si>
    <t>inbox@ki.od.court.gov.ua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</si>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</sst>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&amp;LC8411508&amp;C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975</v>
      </c>
      <c r="F6" s="90">
        <v>566</v>
      </c>
      <c r="G6" s="90">
        <v>28</v>
      </c>
      <c r="H6" s="90">
        <v>509</v>
      </c>
      <c r="I6" s="90" t="s">
        <v>180</v>
      </c>
      <c r="J6" s="90">
        <v>466</v>
      </c>
      <c r="K6" s="91">
        <v>166</v>
      </c>
      <c r="L6" s="101">
        <f>E6-F6</f>
        <v>409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9008</v>
      </c>
      <c r="F7" s="90">
        <v>8939</v>
      </c>
      <c r="G7" s="90">
        <v>8</v>
      </c>
      <c r="H7" s="90">
        <v>8863</v>
      </c>
      <c r="I7" s="90">
        <v>7410</v>
      </c>
      <c r="J7" s="90">
        <v>145</v>
      </c>
      <c r="K7" s="91"/>
      <c r="L7" s="101">
        <f>E7-F7</f>
        <v>69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217</v>
      </c>
      <c r="F9" s="90">
        <v>213</v>
      </c>
      <c r="G9" s="90">
        <v>3</v>
      </c>
      <c r="H9" s="90">
        <v>208</v>
      </c>
      <c r="I9" s="90">
        <v>126</v>
      </c>
      <c r="J9" s="90">
        <v>9</v>
      </c>
      <c r="K9" s="91"/>
      <c r="L9" s="101">
        <f>E9-F9</f>
        <v>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10</v>
      </c>
      <c r="F10" s="90">
        <v>10</v>
      </c>
      <c r="G10" s="90">
        <v>3</v>
      </c>
      <c r="H10" s="90">
        <v>7</v>
      </c>
      <c r="I10" s="90"/>
      <c r="J10" s="90">
        <v>3</v>
      </c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60</v>
      </c>
      <c r="F12" s="90">
        <v>5</v>
      </c>
      <c r="G12" s="90">
        <v>2</v>
      </c>
      <c r="H12" s="90">
        <v>4</v>
      </c>
      <c r="I12" s="90">
        <v>2</v>
      </c>
      <c r="J12" s="90">
        <v>56</v>
      </c>
      <c r="K12" s="91">
        <v>11</v>
      </c>
      <c r="L12" s="101">
        <f>E12-F12</f>
        <v>55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16</v>
      </c>
      <c r="F13" s="90">
        <v>16</v>
      </c>
      <c r="G13" s="90"/>
      <c r="H13" s="90">
        <v>11</v>
      </c>
      <c r="I13" s="90">
        <v>5</v>
      </c>
      <c r="J13" s="90">
        <v>5</v>
      </c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10286</v>
      </c>
      <c r="F14" s="105">
        <f>SUM(F6:F13)</f>
        <v>9749</v>
      </c>
      <c r="G14" s="105">
        <f>SUM(G6:G13)</f>
        <v>44</v>
      </c>
      <c r="H14" s="105">
        <f>SUM(H6:H13)</f>
        <v>9602</v>
      </c>
      <c r="I14" s="105">
        <f>SUM(I6:I13)</f>
        <v>7543</v>
      </c>
      <c r="J14" s="105">
        <f>SUM(J6:J13)</f>
        <v>684</v>
      </c>
      <c r="K14" s="105">
        <f>SUM(K6:K13)</f>
        <v>177</v>
      </c>
      <c r="L14" s="101">
        <f>E14-F14</f>
        <v>537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349</v>
      </c>
      <c r="F15" s="92">
        <v>300</v>
      </c>
      <c r="G15" s="92">
        <v>4</v>
      </c>
      <c r="H15" s="92">
        <v>302</v>
      </c>
      <c r="I15" s="92">
        <v>246</v>
      </c>
      <c r="J15" s="92">
        <v>47</v>
      </c>
      <c r="K15" s="91">
        <v>19</v>
      </c>
      <c r="L15" s="101">
        <f>E15-F15</f>
        <v>49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388</v>
      </c>
      <c r="F16" s="92">
        <v>260</v>
      </c>
      <c r="G16" s="92">
        <v>14</v>
      </c>
      <c r="H16" s="92">
        <v>323</v>
      </c>
      <c r="I16" s="92">
        <v>183</v>
      </c>
      <c r="J16" s="92">
        <v>65</v>
      </c>
      <c r="K16" s="91">
        <v>9</v>
      </c>
      <c r="L16" s="101">
        <f>E16-F16</f>
        <v>128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12</v>
      </c>
      <c r="F17" s="92">
        <v>12</v>
      </c>
      <c r="G17" s="92"/>
      <c r="H17" s="92">
        <v>12</v>
      </c>
      <c r="I17" s="92">
        <v>9</v>
      </c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27</v>
      </c>
      <c r="F18" s="91">
        <v>23</v>
      </c>
      <c r="G18" s="91"/>
      <c r="H18" s="91">
        <v>22</v>
      </c>
      <c r="I18" s="91">
        <v>14</v>
      </c>
      <c r="J18" s="91">
        <v>5</v>
      </c>
      <c r="K18" s="91">
        <v>1</v>
      </c>
      <c r="L18" s="101">
        <f>E18-F18</f>
        <v>4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530</v>
      </c>
      <c r="F22" s="91">
        <v>368</v>
      </c>
      <c r="G22" s="91">
        <v>15</v>
      </c>
      <c r="H22" s="91">
        <v>413</v>
      </c>
      <c r="I22" s="91">
        <v>206</v>
      </c>
      <c r="J22" s="91">
        <v>117</v>
      </c>
      <c r="K22" s="91">
        <v>29</v>
      </c>
      <c r="L22" s="101">
        <f>E22-F22</f>
        <v>162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1661</v>
      </c>
      <c r="F23" s="91">
        <v>1633</v>
      </c>
      <c r="G23" s="91">
        <v>1</v>
      </c>
      <c r="H23" s="91">
        <v>1572</v>
      </c>
      <c r="I23" s="91">
        <v>1321</v>
      </c>
      <c r="J23" s="91">
        <v>89</v>
      </c>
      <c r="K23" s="91">
        <v>2</v>
      </c>
      <c r="L23" s="101">
        <f>E23-F23</f>
        <v>28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78</v>
      </c>
      <c r="F24" s="91">
        <v>77</v>
      </c>
      <c r="G24" s="91">
        <v>1</v>
      </c>
      <c r="H24" s="91">
        <v>75</v>
      </c>
      <c r="I24" s="91">
        <v>24</v>
      </c>
      <c r="J24" s="91">
        <v>3</v>
      </c>
      <c r="K24" s="91"/>
      <c r="L24" s="101">
        <f>E24-F24</f>
        <v>1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3883</v>
      </c>
      <c r="F25" s="91">
        <v>3550</v>
      </c>
      <c r="G25" s="91">
        <v>16</v>
      </c>
      <c r="H25" s="91">
        <v>3555</v>
      </c>
      <c r="I25" s="91">
        <v>2965</v>
      </c>
      <c r="J25" s="91">
        <v>328</v>
      </c>
      <c r="K25" s="91">
        <v>59</v>
      </c>
      <c r="L25" s="101">
        <f>E25-F25</f>
        <v>333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4923</v>
      </c>
      <c r="F26" s="91">
        <v>3095</v>
      </c>
      <c r="G26" s="91">
        <v>95</v>
      </c>
      <c r="H26" s="91">
        <v>3627</v>
      </c>
      <c r="I26" s="91">
        <v>2501</v>
      </c>
      <c r="J26" s="91">
        <v>1296</v>
      </c>
      <c r="K26" s="91">
        <v>190</v>
      </c>
      <c r="L26" s="101">
        <f>E26-F26</f>
        <v>1828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416</v>
      </c>
      <c r="F27" s="91">
        <v>391</v>
      </c>
      <c r="G27" s="91"/>
      <c r="H27" s="91">
        <v>386</v>
      </c>
      <c r="I27" s="91">
        <v>323</v>
      </c>
      <c r="J27" s="91">
        <v>30</v>
      </c>
      <c r="K27" s="91">
        <v>11</v>
      </c>
      <c r="L27" s="101">
        <f>E27-F27</f>
        <v>25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397</v>
      </c>
      <c r="F28" s="91">
        <v>323</v>
      </c>
      <c r="G28" s="91"/>
      <c r="H28" s="91">
        <v>347</v>
      </c>
      <c r="I28" s="91">
        <v>287</v>
      </c>
      <c r="J28" s="91">
        <v>50</v>
      </c>
      <c r="K28" s="91">
        <v>7</v>
      </c>
      <c r="L28" s="101">
        <f>E28-F28</f>
        <v>74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172</v>
      </c>
      <c r="F29" s="91">
        <v>130</v>
      </c>
      <c r="G29" s="91">
        <v>1</v>
      </c>
      <c r="H29" s="91">
        <v>145</v>
      </c>
      <c r="I29" s="91">
        <v>51</v>
      </c>
      <c r="J29" s="91">
        <v>27</v>
      </c>
      <c r="K29" s="91">
        <v>9</v>
      </c>
      <c r="L29" s="101">
        <f>E29-F29</f>
        <v>42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17</v>
      </c>
      <c r="F30" s="91">
        <v>12</v>
      </c>
      <c r="G30" s="91"/>
      <c r="H30" s="91">
        <v>13</v>
      </c>
      <c r="I30" s="91">
        <v>2</v>
      </c>
      <c r="J30" s="91">
        <v>4</v>
      </c>
      <c r="K30" s="91"/>
      <c r="L30" s="101">
        <f>E30-F30</f>
        <v>5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5</v>
      </c>
      <c r="F31" s="91">
        <v>3</v>
      </c>
      <c r="G31" s="91"/>
      <c r="H31" s="91">
        <v>5</v>
      </c>
      <c r="I31" s="91">
        <v>2</v>
      </c>
      <c r="J31" s="91"/>
      <c r="K31" s="91"/>
      <c r="L31" s="101">
        <f>E31-F31</f>
        <v>2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138</v>
      </c>
      <c r="F32" s="91">
        <v>106</v>
      </c>
      <c r="G32" s="91">
        <v>5</v>
      </c>
      <c r="H32" s="91">
        <v>115</v>
      </c>
      <c r="I32" s="91">
        <v>50</v>
      </c>
      <c r="J32" s="91">
        <v>23</v>
      </c>
      <c r="K32" s="91">
        <v>2</v>
      </c>
      <c r="L32" s="101">
        <f>E32-F32</f>
        <v>32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677</v>
      </c>
      <c r="F33" s="91">
        <v>613</v>
      </c>
      <c r="G33" s="91">
        <v>5</v>
      </c>
      <c r="H33" s="91">
        <v>612</v>
      </c>
      <c r="I33" s="91">
        <v>367</v>
      </c>
      <c r="J33" s="91">
        <v>65</v>
      </c>
      <c r="K33" s="91">
        <v>9</v>
      </c>
      <c r="L33" s="101">
        <f>E33-F33</f>
        <v>64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6</v>
      </c>
      <c r="F34" s="91">
        <v>5</v>
      </c>
      <c r="G34" s="91"/>
      <c r="H34" s="91">
        <v>6</v>
      </c>
      <c r="I34" s="91">
        <v>6</v>
      </c>
      <c r="J34" s="91"/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16</v>
      </c>
      <c r="F35" s="91">
        <v>13</v>
      </c>
      <c r="G35" s="91"/>
      <c r="H35" s="91">
        <v>13</v>
      </c>
      <c r="I35" s="91">
        <v>5</v>
      </c>
      <c r="J35" s="91">
        <v>3</v>
      </c>
      <c r="K35" s="91">
        <v>1</v>
      </c>
      <c r="L35" s="101">
        <f>E35-F35</f>
        <v>3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9101</v>
      </c>
      <c r="F37" s="91">
        <v>6887</v>
      </c>
      <c r="G37" s="91">
        <v>112</v>
      </c>
      <c r="H37" s="91">
        <v>7183</v>
      </c>
      <c r="I37" s="91">
        <v>4616</v>
      </c>
      <c r="J37" s="91">
        <v>1918</v>
      </c>
      <c r="K37" s="91">
        <v>290</v>
      </c>
      <c r="L37" s="101">
        <f>E37-F37</f>
        <v>2214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7226</v>
      </c>
      <c r="F38" s="91">
        <v>6833</v>
      </c>
      <c r="G38" s="91"/>
      <c r="H38" s="91">
        <v>6585</v>
      </c>
      <c r="I38" s="91" t="s">
        <v>180</v>
      </c>
      <c r="J38" s="91">
        <v>641</v>
      </c>
      <c r="K38" s="91"/>
      <c r="L38" s="101">
        <f>E38-F38</f>
        <v>393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84</v>
      </c>
      <c r="F39" s="91">
        <v>83</v>
      </c>
      <c r="G39" s="91"/>
      <c r="H39" s="91">
        <v>79</v>
      </c>
      <c r="I39" s="91" t="s">
        <v>180</v>
      </c>
      <c r="J39" s="91">
        <v>5</v>
      </c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7</v>
      </c>
      <c r="F40" s="91">
        <v>7</v>
      </c>
      <c r="G40" s="91"/>
      <c r="H40" s="91">
        <v>7</v>
      </c>
      <c r="I40" s="91">
        <v>5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7233</v>
      </c>
      <c r="F41" s="91">
        <f aca="true" t="shared" si="0" ref="F41:K41">F38+F40</f>
        <v>6840</v>
      </c>
      <c r="G41" s="91">
        <f t="shared" si="0"/>
        <v>0</v>
      </c>
      <c r="H41" s="91">
        <f t="shared" si="0"/>
        <v>6592</v>
      </c>
      <c r="I41" s="91">
        <f>I40</f>
        <v>5</v>
      </c>
      <c r="J41" s="91">
        <f t="shared" si="0"/>
        <v>641</v>
      </c>
      <c r="K41" s="91">
        <f t="shared" si="0"/>
        <v>0</v>
      </c>
      <c r="L41" s="101">
        <f>E41-F41</f>
        <v>393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27150</v>
      </c>
      <c r="F42" s="91">
        <f aca="true" t="shared" si="1" ref="F42:K42">F14+F22+F37+F41</f>
        <v>23844</v>
      </c>
      <c r="G42" s="91">
        <f t="shared" si="1"/>
        <v>171</v>
      </c>
      <c r="H42" s="91">
        <f t="shared" si="1"/>
        <v>23790</v>
      </c>
      <c r="I42" s="91">
        <f t="shared" si="1"/>
        <v>12370</v>
      </c>
      <c r="J42" s="91">
        <f t="shared" si="1"/>
        <v>3360</v>
      </c>
      <c r="K42" s="91">
        <f t="shared" si="1"/>
        <v>496</v>
      </c>
      <c r="L42" s="101">
        <f>E42-F42</f>
        <v>3306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&amp;LC8411508&amp;CФорма № 1-мзс, Підрозділ: Київський районний суд м. Одеси,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114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112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408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66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89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89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88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39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46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30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373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44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63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123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307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2512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18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16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4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1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3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3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2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515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127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6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121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85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108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73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3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>
        <v>1</v>
      </c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>
        <v>1</v>
      </c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>
        <v>1</v>
      </c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&amp;LC8411508&amp;CФорма № 1-мзс, Підрозділ: Київський районний суд м. Одеси,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513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399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32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66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25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22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15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9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1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110240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5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2548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63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>
        <v>1</v>
      </c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2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50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72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486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93636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2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239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13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1046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5259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3842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1155118762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273790138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20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1758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354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4804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178346779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966633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26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9209</v>
      </c>
      <c r="F58" s="96">
        <v>279</v>
      </c>
      <c r="G58" s="96">
        <v>76</v>
      </c>
      <c r="H58" s="96">
        <v>20</v>
      </c>
      <c r="I58" s="96">
        <v>18</v>
      </c>
    </row>
    <row r="59" spans="1:9" ht="13.5" customHeight="1">
      <c r="A59" s="266" t="s">
        <v>31</v>
      </c>
      <c r="B59" s="266"/>
      <c r="C59" s="266"/>
      <c r="D59" s="266"/>
      <c r="E59" s="96">
        <v>212</v>
      </c>
      <c r="F59" s="96">
        <v>185</v>
      </c>
      <c r="G59" s="96">
        <v>14</v>
      </c>
      <c r="H59" s="96">
        <v>2</v>
      </c>
      <c r="I59" s="96"/>
    </row>
    <row r="60" spans="1:9" ht="13.5" customHeight="1">
      <c r="A60" s="266" t="s">
        <v>111</v>
      </c>
      <c r="B60" s="266"/>
      <c r="C60" s="266"/>
      <c r="D60" s="266"/>
      <c r="E60" s="96">
        <v>4476</v>
      </c>
      <c r="F60" s="96">
        <v>2163</v>
      </c>
      <c r="G60" s="96">
        <v>389</v>
      </c>
      <c r="H60" s="96">
        <v>88</v>
      </c>
      <c r="I60" s="96">
        <v>67</v>
      </c>
    </row>
    <row r="61" spans="1:9" ht="13.5" customHeight="1">
      <c r="A61" s="180" t="s">
        <v>115</v>
      </c>
      <c r="B61" s="180"/>
      <c r="C61" s="180"/>
      <c r="D61" s="180"/>
      <c r="E61" s="96">
        <v>6434</v>
      </c>
      <c r="F61" s="96">
        <v>158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&amp;LC8411508&amp;CФорма № 1-мзс, Підрозділ: Київський районний суд м. Одеси,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0.14761904761904762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0.25877192982456143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0.24786324786324787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0.15119916579770595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0.9977352793155511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1132.857142857143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1292.857142857143</v>
      </c>
    </row>
    <row r="11" spans="1:4" ht="16.5" customHeight="1">
      <c r="A11" s="191" t="s">
        <v>65</v>
      </c>
      <c r="B11" s="193"/>
      <c r="C11" s="14">
        <v>9</v>
      </c>
      <c r="D11" s="94">
        <v>54</v>
      </c>
    </row>
    <row r="12" spans="1:4" ht="16.5" customHeight="1">
      <c r="A12" s="295" t="s">
        <v>110</v>
      </c>
      <c r="B12" s="295"/>
      <c r="C12" s="14">
        <v>10</v>
      </c>
      <c r="D12" s="94">
        <v>17</v>
      </c>
    </row>
    <row r="13" spans="1:4" ht="16.5" customHeight="1">
      <c r="A13" s="295" t="s">
        <v>31</v>
      </c>
      <c r="B13" s="295"/>
      <c r="C13" s="14">
        <v>11</v>
      </c>
      <c r="D13" s="94">
        <v>117</v>
      </c>
    </row>
    <row r="14" spans="1:4" ht="16.5" customHeight="1">
      <c r="A14" s="295" t="s">
        <v>111</v>
      </c>
      <c r="B14" s="295"/>
      <c r="C14" s="14">
        <v>12</v>
      </c>
      <c r="D14" s="94">
        <v>124</v>
      </c>
    </row>
    <row r="15" spans="1:4" ht="16.5" customHeight="1">
      <c r="A15" s="295" t="s">
        <v>115</v>
      </c>
      <c r="B15" s="295"/>
      <c r="C15" s="14">
        <v>13</v>
      </c>
      <c r="D15" s="94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&amp;LC8411508&amp;CФорма № 1-мзс, Підрозділ: Київський районний суд м. Одеси,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2018-03-28T07:45:37Z</cp:lastPrinted>
  <dcterms:created xsi:type="dcterms:W3CDTF">2004-04-20T14:33:35Z</dcterms:created>
  <dcterms:modified xsi:type="dcterms:W3CDTF">2019-02-18T09:25:27Z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C8411508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